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5.2025" sheetId="2" r:id="rId1"/>
  </sheets>
  <definedNames>
    <definedName name="_xlnm.Print_Area" localSheetId="0">'на 01.05.2025'!$A$1:$D$52</definedName>
  </definedNames>
  <calcPr calcId="145621"/>
</workbook>
</file>

<file path=xl/calcChain.xml><?xml version="1.0" encoding="utf-8"?>
<calcChain xmlns="http://schemas.openxmlformats.org/spreadsheetml/2006/main">
  <c r="C10" i="2" l="1"/>
  <c r="C24" i="2" l="1"/>
  <c r="B10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<sst xmlns="http://schemas.openxmlformats.org/spreadsheetml/2006/main" count="55" uniqueCount="55">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</sst>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B45" sqref="B45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1" t="s">
        <v>54</v>
      </c>
      <c r="B1" s="81"/>
      <c r="C1" s="81"/>
      <c r="D1" s="81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79" t="s">
        <v>8</v>
      </c>
      <c r="B4" s="79"/>
      <c r="C4" s="79"/>
      <c r="D4" s="80"/>
    </row>
    <row r="5" spans="1:13" s="13" customFormat="1" ht="15.6" customHeight="1" x14ac:dyDescent="0.25">
      <c r="A5" s="51" t="s">
        <v>35</v>
      </c>
      <c r="B5" s="16">
        <f>B6+B16</f>
        <v>2907923.5</v>
      </c>
      <c r="C5" s="65">
        <f>C6+C16</f>
        <v>980241.6</v>
      </c>
      <c r="D5" s="53">
        <f t="shared" ref="D5:D10" si="0">C5/B5*100</f>
        <v>33.709332449770429</v>
      </c>
    </row>
    <row r="6" spans="1:13" s="13" customFormat="1" x14ac:dyDescent="0.25">
      <c r="A6" s="51" t="s">
        <v>24</v>
      </c>
      <c r="B6" s="15">
        <f>B7+B8+B9+B10+B15</f>
        <v>2684439</v>
      </c>
      <c r="C6" s="52">
        <f>C7+C8+C9+C10+C15</f>
        <v>900542.1</v>
      </c>
      <c r="D6" s="53">
        <f t="shared" si="0"/>
        <v>33.546752226442841</v>
      </c>
      <c r="E6" s="46"/>
      <c r="F6" s="46"/>
    </row>
    <row r="7" spans="1:13" s="45" customFormat="1" x14ac:dyDescent="0.25">
      <c r="A7" s="54" t="s">
        <v>3</v>
      </c>
      <c r="B7" s="55">
        <v>1305516</v>
      </c>
      <c r="C7" s="56">
        <v>346183.3</v>
      </c>
      <c r="D7" s="57">
        <f t="shared" si="0"/>
        <v>26.516971067378719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16256.3</v>
      </c>
      <c r="D8" s="57">
        <f t="shared" si="0"/>
        <v>32.583632318454228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832715</v>
      </c>
      <c r="C9" s="55">
        <v>412845.1</v>
      </c>
      <c r="D9" s="58">
        <f t="shared" si="0"/>
        <v>49.578199023675559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f>B12+B13+B14</f>
        <v>315376</v>
      </c>
      <c r="C10" s="55">
        <f>C12+C13+C14</f>
        <v>94635.400000000009</v>
      </c>
      <c r="D10" s="57">
        <f t="shared" si="0"/>
        <v>30.007166049414035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100559</v>
      </c>
      <c r="C12" s="55">
        <v>10247.1</v>
      </c>
      <c r="D12" s="57">
        <f t="shared" ref="D12:D20" si="1">C12/B12*100</f>
        <v>10.190137133424159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148284</v>
      </c>
      <c r="C13" s="55">
        <v>66681</v>
      </c>
      <c r="D13" s="57">
        <f t="shared" si="1"/>
        <v>44.968438941490653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17707.3</v>
      </c>
      <c r="D14" s="57">
        <f t="shared" si="1"/>
        <v>26.614311694948373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v>180941</v>
      </c>
      <c r="C15" s="55">
        <v>30622</v>
      </c>
      <c r="D15" s="44">
        <f t="shared" si="1"/>
        <v>16.923748625242482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223484.5</v>
      </c>
      <c r="C16" s="61">
        <f>SUM(C17:C23)</f>
        <v>79699.5</v>
      </c>
      <c r="D16" s="61">
        <f t="shared" si="1"/>
        <v>35.662204761404034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113693.4</v>
      </c>
      <c r="C17" s="55">
        <v>33162</v>
      </c>
      <c r="D17" s="55">
        <f t="shared" si="1"/>
        <v>29.167920037574742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3693.6</v>
      </c>
      <c r="D18" s="55">
        <f>C18/B18*100</f>
        <v>39.015527622266823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6216.3</v>
      </c>
      <c r="C19" s="55">
        <v>6754.4</v>
      </c>
      <c r="D19" s="55">
        <f t="shared" si="1"/>
        <v>108.65627463282014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53797.8</v>
      </c>
      <c r="C20" s="62">
        <v>28256</v>
      </c>
      <c r="D20" s="62">
        <f t="shared" si="1"/>
        <v>52.522593860715496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40310</v>
      </c>
      <c r="C22" s="63">
        <v>7850.5</v>
      </c>
      <c r="D22" s="63">
        <f>C22/B22*100</f>
        <v>19.47531629868519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-17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3891057.3000000003</v>
      </c>
      <c r="C24" s="23">
        <f>SUM(C25:C31)</f>
        <v>1231809.8999999999</v>
      </c>
      <c r="D24" s="24">
        <f t="shared" ref="D24" si="2">C24/B24*100</f>
        <v>31.657459786058656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/>
      <c r="C25" s="26"/>
      <c r="D25" s="27"/>
      <c r="E25" s="28"/>
      <c r="F25" s="28"/>
    </row>
    <row r="26" spans="1:13" x14ac:dyDescent="0.25">
      <c r="A26" s="25" t="s">
        <v>38</v>
      </c>
      <c r="B26" s="29">
        <v>2015914.4</v>
      </c>
      <c r="C26" s="29">
        <v>579851.19999999995</v>
      </c>
      <c r="D26" s="27">
        <f>C26/B26*100</f>
        <v>28.763681632513759</v>
      </c>
      <c r="E26" s="19"/>
      <c r="F26" s="19"/>
    </row>
    <row r="27" spans="1:13" x14ac:dyDescent="0.25">
      <c r="A27" s="25" t="s">
        <v>37</v>
      </c>
      <c r="B27" s="29">
        <v>1794072.3</v>
      </c>
      <c r="C27" s="29">
        <v>679738.8</v>
      </c>
      <c r="D27" s="27">
        <f>C27/B27*100</f>
        <v>37.888038291433404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>
        <v>24762.6</v>
      </c>
      <c r="D28" s="27">
        <f>C28/B28*100</f>
        <v>30.544488384198459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443344.9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-495887.6</v>
      </c>
      <c r="D31" s="27"/>
      <c r="E31" s="5"/>
      <c r="F31" s="19"/>
    </row>
    <row r="32" spans="1:13" x14ac:dyDescent="0.25">
      <c r="A32" s="33" t="s">
        <v>31</v>
      </c>
      <c r="B32" s="34">
        <f>B24+B5</f>
        <v>6798980.8000000007</v>
      </c>
      <c r="C32" s="34">
        <f>C5+C24</f>
        <v>2212051.5</v>
      </c>
      <c r="D32" s="35"/>
      <c r="E32" s="6"/>
      <c r="F32" s="7"/>
      <c r="G32" s="8"/>
      <c r="H32" s="9"/>
    </row>
    <row r="33" spans="1:8" ht="17.45" customHeight="1" x14ac:dyDescent="0.25">
      <c r="A33" s="70" t="s">
        <v>9</v>
      </c>
      <c r="B33" s="71"/>
      <c r="C33" s="71"/>
      <c r="D33" s="72"/>
      <c r="E33" s="9"/>
      <c r="F33" s="9"/>
    </row>
    <row r="34" spans="1:8" x14ac:dyDescent="0.25">
      <c r="A34" s="30" t="s">
        <v>10</v>
      </c>
      <c r="B34" s="26">
        <v>481943.4</v>
      </c>
      <c r="C34" s="26">
        <v>134012.79999999999</v>
      </c>
      <c r="D34" s="68">
        <f>C34/B34*100</f>
        <v>27.806750751229291</v>
      </c>
      <c r="E34" s="18"/>
      <c r="F34" s="19"/>
    </row>
    <row r="35" spans="1:8" ht="29.25" customHeight="1" x14ac:dyDescent="0.25">
      <c r="A35" s="30" t="s">
        <v>11</v>
      </c>
      <c r="B35" s="26">
        <v>80019.199999999997</v>
      </c>
      <c r="C35" s="26">
        <v>21096.9</v>
      </c>
      <c r="D35" s="68">
        <f>C35/B35*100</f>
        <v>26.364797448612336</v>
      </c>
      <c r="E35" s="18"/>
      <c r="F35" s="19"/>
    </row>
    <row r="36" spans="1:8" x14ac:dyDescent="0.25">
      <c r="A36" s="30" t="s">
        <v>12</v>
      </c>
      <c r="B36" s="26">
        <v>724607.1</v>
      </c>
      <c r="C36" s="26">
        <v>316657.8</v>
      </c>
      <c r="D36" s="68">
        <f>C36/B36*100</f>
        <v>43.700620653592829</v>
      </c>
      <c r="E36" s="18"/>
      <c r="F36" s="19"/>
    </row>
    <row r="37" spans="1:8" s="43" customFormat="1" x14ac:dyDescent="0.25">
      <c r="A37" s="30" t="s">
        <v>13</v>
      </c>
      <c r="B37" s="44">
        <v>1749180.7</v>
      </c>
      <c r="C37" s="26">
        <v>307498.2</v>
      </c>
      <c r="D37" s="68">
        <f>C37/B37*100</f>
        <v>17.579555960113215</v>
      </c>
      <c r="E37" s="41"/>
      <c r="F37" s="42"/>
    </row>
    <row r="38" spans="1:8" x14ac:dyDescent="0.25">
      <c r="A38" s="30" t="s">
        <v>14</v>
      </c>
      <c r="B38" s="26">
        <v>3488929.1</v>
      </c>
      <c r="C38" s="26">
        <v>1360121.4</v>
      </c>
      <c r="D38" s="68">
        <f t="shared" ref="D38:D40" si="3">C38/B38*100</f>
        <v>38.983922029255339</v>
      </c>
      <c r="E38" s="18"/>
      <c r="F38" s="19"/>
    </row>
    <row r="39" spans="1:8" x14ac:dyDescent="0.25">
      <c r="A39" s="30" t="s">
        <v>15</v>
      </c>
      <c r="B39" s="26">
        <v>252494.1</v>
      </c>
      <c r="C39" s="26">
        <v>103931.3</v>
      </c>
      <c r="D39" s="68">
        <f t="shared" si="3"/>
        <v>41.161872693262929</v>
      </c>
      <c r="E39" s="18"/>
      <c r="F39" s="19"/>
    </row>
    <row r="40" spans="1:8" s="43" customFormat="1" x14ac:dyDescent="0.25">
      <c r="A40" s="30" t="s">
        <v>16</v>
      </c>
      <c r="B40" s="26">
        <v>317495.3</v>
      </c>
      <c r="C40" s="26">
        <v>138588</v>
      </c>
      <c r="D40" s="68">
        <f t="shared" si="3"/>
        <v>43.650409943076326</v>
      </c>
      <c r="E40" s="41"/>
      <c r="F40" s="42"/>
    </row>
    <row r="41" spans="1:8" x14ac:dyDescent="0.25">
      <c r="A41" s="30" t="s">
        <v>17</v>
      </c>
      <c r="B41" s="26">
        <v>102363.8</v>
      </c>
      <c r="C41" s="26">
        <v>44553.8</v>
      </c>
      <c r="D41" s="68">
        <f>C41/B41*100</f>
        <v>43.524957064899901</v>
      </c>
      <c r="E41" s="18"/>
      <c r="F41" s="19"/>
    </row>
    <row r="42" spans="1:8" x14ac:dyDescent="0.25">
      <c r="A42" s="36" t="s">
        <v>18</v>
      </c>
      <c r="B42" s="26">
        <v>9766.5</v>
      </c>
      <c r="C42" s="26">
        <v>5536.1</v>
      </c>
      <c r="D42" s="68">
        <f>C42/B42*100</f>
        <v>56.684585061178524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15885</v>
      </c>
      <c r="C43" s="26"/>
      <c r="D43" s="68">
        <f>C43/B43*100</f>
        <v>0</v>
      </c>
      <c r="E43" s="18"/>
      <c r="F43" s="19"/>
      <c r="G43" s="9"/>
      <c r="H43" s="10"/>
    </row>
    <row r="44" spans="1:8" ht="20.25" customHeight="1" x14ac:dyDescent="0.25">
      <c r="A44" s="37" t="s">
        <v>20</v>
      </c>
      <c r="B44" s="69">
        <f>B43+B42+B41+B40+B39+B38+B36+B37+B35+B34</f>
        <v>7222684.2000000002</v>
      </c>
      <c r="C44" s="69">
        <f>C43+C42+C41+C40+C39+C38+C36+C37+C35+C34</f>
        <v>2431996.2999999998</v>
      </c>
      <c r="D44" s="61">
        <f>C44/B44*100</f>
        <v>33.671641077703491</v>
      </c>
      <c r="E44" s="20"/>
      <c r="F44" s="66"/>
      <c r="G44" s="66"/>
    </row>
    <row r="45" spans="1:8" ht="29.25" x14ac:dyDescent="0.25">
      <c r="A45" s="15" t="s">
        <v>45</v>
      </c>
      <c r="B45" s="23">
        <f>B32-B44</f>
        <v>-423703.39999999944</v>
      </c>
      <c r="C45" s="23">
        <f>C32-C44</f>
        <v>-219944.79999999981</v>
      </c>
      <c r="D45" s="16"/>
      <c r="E45" s="11"/>
      <c r="F45" s="67"/>
      <c r="G45" s="67"/>
    </row>
    <row r="46" spans="1:8" ht="12" customHeight="1" x14ac:dyDescent="0.25">
      <c r="A46" s="73" t="s">
        <v>33</v>
      </c>
      <c r="B46" s="74"/>
      <c r="C46" s="74"/>
      <c r="D46" s="75"/>
      <c r="E46" s="38"/>
      <c r="F46" s="39"/>
      <c r="G46" s="9"/>
    </row>
    <row r="47" spans="1:8" ht="9.75" customHeight="1" x14ac:dyDescent="0.25">
      <c r="A47" s="76"/>
      <c r="B47" s="77"/>
      <c r="C47" s="77"/>
      <c r="D47" s="78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0">
        <v>923876.5</v>
      </c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923876.5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01.05.2025</vt:lpstr>
      <vt:lpstr>'на 01.05.2025'!Область_печати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2025-05-06T07:39:21Z</cp:lastPrinted>
  <dcterms:created xsi:type="dcterms:W3CDTF">2014-09-16T05:33:49Z</dcterms:created>
  <dcterms:modified xsi:type="dcterms:W3CDTF">2025-05-06T08:04:37Z</dcterms:modified>
</cp:coreProperties>
</file>